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. SECCIÓN DE ESTADÍSTICAS AGROPECUARIAS Y PESQUERAS\2. ENCUESTAS\1. AMF\AMF 2024-25\5. BOLETIN AMF 2025\1. PUBLICACIÓN AMF 2025\BOLETIN FINAL EN LA WEB\"/>
    </mc:Choice>
  </mc:AlternateContent>
  <bookViews>
    <workbookView xWindow="8970" yWindow="15" windowWidth="17400" windowHeight="11760"/>
  </bookViews>
  <sheets>
    <sheet name="312-21" sheetId="4" r:id="rId1"/>
  </sheets>
  <definedNames>
    <definedName name="_xlnm.Print_Area" localSheetId="0">'312-21'!$A$1:$F$45</definedName>
  </definedNames>
  <calcPr calcId="152511"/>
</workbook>
</file>

<file path=xl/calcChain.xml><?xml version="1.0" encoding="utf-8"?>
<calcChain xmlns="http://schemas.openxmlformats.org/spreadsheetml/2006/main">
  <c r="E39" i="4" l="1"/>
  <c r="C39" i="4"/>
  <c r="E36" i="4"/>
  <c r="C36" i="4"/>
  <c r="E33" i="4"/>
  <c r="C33" i="4"/>
  <c r="E30" i="4"/>
  <c r="C30" i="4"/>
  <c r="E27" i="4"/>
  <c r="C27" i="4"/>
  <c r="E24" i="4"/>
  <c r="C24" i="4"/>
  <c r="E21" i="4"/>
  <c r="C21" i="4"/>
  <c r="E18" i="4"/>
  <c r="C18" i="4"/>
  <c r="E15" i="4"/>
  <c r="D13" i="4"/>
  <c r="C15" i="4"/>
  <c r="B15" i="4"/>
  <c r="D15" i="4" s="1"/>
  <c r="E12" i="4"/>
  <c r="C12" i="4"/>
  <c r="D12" i="4" s="1"/>
  <c r="D11" i="4"/>
  <c r="D10" i="4"/>
  <c r="B12" i="4"/>
  <c r="E9" i="4"/>
  <c r="C9" i="4"/>
  <c r="F10" i="4" l="1"/>
  <c r="F11" i="4"/>
  <c r="F12" i="4"/>
  <c r="F13" i="4"/>
  <c r="F14" i="4"/>
  <c r="F15" i="4"/>
  <c r="F16" i="4"/>
  <c r="F17" i="4"/>
  <c r="F19" i="4"/>
  <c r="F20" i="4"/>
  <c r="F22" i="4"/>
  <c r="F23" i="4"/>
  <c r="F25" i="4"/>
  <c r="F26" i="4"/>
  <c r="F28" i="4"/>
  <c r="F29" i="4"/>
  <c r="F31" i="4"/>
  <c r="F32" i="4"/>
  <c r="F34" i="4"/>
  <c r="F35" i="4"/>
  <c r="F37" i="4"/>
  <c r="F38" i="4"/>
  <c r="F40" i="4"/>
  <c r="F41" i="4"/>
  <c r="D20" i="4" l="1"/>
  <c r="D19" i="4"/>
  <c r="D17" i="4"/>
  <c r="D41" i="4"/>
  <c r="D40" i="4"/>
  <c r="D14" i="4"/>
  <c r="D16" i="4"/>
  <c r="D22" i="4"/>
  <c r="D23" i="4"/>
  <c r="D25" i="4"/>
  <c r="D26" i="4"/>
  <c r="D28" i="4"/>
  <c r="D29" i="4"/>
  <c r="D31" i="4"/>
  <c r="D32" i="4"/>
  <c r="D34" i="4"/>
  <c r="D35" i="4"/>
  <c r="D37" i="4"/>
  <c r="D38" i="4"/>
  <c r="E6" i="4" l="1"/>
  <c r="E7" i="4"/>
  <c r="E8" i="4"/>
  <c r="C7" i="4"/>
  <c r="C8" i="4"/>
  <c r="C6" i="4"/>
  <c r="B7" i="4"/>
  <c r="B8" i="4"/>
  <c r="B39" i="4"/>
  <c r="B36" i="4"/>
  <c r="B33" i="4"/>
  <c r="B30" i="4"/>
  <c r="B27" i="4"/>
  <c r="B24" i="4"/>
  <c r="B21" i="4"/>
  <c r="B18" i="4"/>
  <c r="B9" i="4"/>
  <c r="F9" i="4" l="1"/>
  <c r="D9" i="4"/>
  <c r="F24" i="4"/>
  <c r="D24" i="4"/>
  <c r="F36" i="4"/>
  <c r="D36" i="4"/>
  <c r="F8" i="4"/>
  <c r="F18" i="4"/>
  <c r="D18" i="4"/>
  <c r="F27" i="4"/>
  <c r="D27" i="4"/>
  <c r="F33" i="4"/>
  <c r="D33" i="4"/>
  <c r="D8" i="4"/>
  <c r="F7" i="4"/>
  <c r="F21" i="4"/>
  <c r="D21" i="4"/>
  <c r="F30" i="4"/>
  <c r="D30" i="4"/>
  <c r="F39" i="4"/>
  <c r="D39" i="4"/>
  <c r="D7" i="4"/>
  <c r="B6" i="4"/>
  <c r="D6" i="4" s="1"/>
  <c r="F6" i="4" l="1"/>
</calcChain>
</file>

<file path=xl/sharedStrings.xml><?xml version="1.0" encoding="utf-8"?>
<sst xmlns="http://schemas.openxmlformats.org/spreadsheetml/2006/main" count="48" uniqueCount="26">
  <si>
    <t>Total</t>
  </si>
  <si>
    <t>Maíz</t>
  </si>
  <si>
    <t>Provincia, comarca indígena y período de siembra</t>
  </si>
  <si>
    <t xml:space="preserve">      Primera siembra       </t>
  </si>
  <si>
    <t xml:space="preserve">      Segunda siembra       </t>
  </si>
  <si>
    <t xml:space="preserve">Bocas del Toro       </t>
  </si>
  <si>
    <t xml:space="preserve">Coclé       </t>
  </si>
  <si>
    <t xml:space="preserve">Colón       </t>
  </si>
  <si>
    <t xml:space="preserve">Chiriquí       </t>
  </si>
  <si>
    <t xml:space="preserve">Darién       </t>
  </si>
  <si>
    <t xml:space="preserve">Herrera       </t>
  </si>
  <si>
    <t xml:space="preserve">Los Santos       </t>
  </si>
  <si>
    <t xml:space="preserve">Panamá       </t>
  </si>
  <si>
    <t xml:space="preserve">Panamá Oeste       </t>
  </si>
  <si>
    <t xml:space="preserve">Veraguas       </t>
  </si>
  <si>
    <t xml:space="preserve">Comarca Ngäbe Buglé       </t>
  </si>
  <si>
    <t xml:space="preserve">                 TOTAL</t>
  </si>
  <si>
    <t>Perdida (1)</t>
  </si>
  <si>
    <t>Cantidad</t>
  </si>
  <si>
    <t>Porcentaje</t>
  </si>
  <si>
    <t>Rendimiento 
por hectárea cosechada 
(Quintales en        
grano seco)</t>
  </si>
  <si>
    <t>Cuadro 21. SUPERFICIE SEMBRADA, PERDIDA, COSECHA Y RENDIMIENTO DE MAÍZ EN LA REPÚBLICA, SEGÚN PROVINCIA, COMARCA INDÍGENA Y PERÍODO DE SIEMBRA: AÑO AGRÍCOLA 2024/25</t>
  </si>
  <si>
    <t>Superficie (hectáreas)</t>
  </si>
  <si>
    <t>Cosecha (quintales en grano seco)</t>
  </si>
  <si>
    <t xml:space="preserve">                  Cuando la cantidad es menor a la mitad de la unidad o fracción decimal adoptada, para la expresión del dato.</t>
  </si>
  <si>
    <t>(1)   Se refiere a la superficie que germinó y no se cosechó, y a la que no germinó y no se resembró.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</si>
</sst>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;[Red]0.0"/>
    <numFmt numFmtId="166" formatCode="0.0"/>
  </numFmts>
  <fonts count="7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1" fillId="0" borderId="0" xfId="0" applyFont="1" applyFill="1" applyAlignment="1" applyProtection="1">
      <alignment horizontal="left" vertical="center"/>
    </xf>
    <xf numFmtId="0" fontId="1" fillId="0" borderId="0" xfId="0" applyFont="1" applyBorder="1" applyAlignment="1" applyProtection="1">
      <alignment horizontal="center" wrapText="1"/>
    </xf>
    <xf numFmtId="0" fontId="5" fillId="0" borderId="0" xfId="0" applyFont="1"/>
    <xf numFmtId="0" fontId="5" fillId="0" borderId="0" xfId="0" applyFont="1" applyBorder="1"/>
    <xf numFmtId="3" fontId="2" fillId="0" borderId="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 applyProtection="1">
      <alignment horizontal="center" vertical="center" wrapText="1"/>
    </xf>
    <xf numFmtId="3" fontId="5" fillId="0" borderId="0" xfId="0" applyNumberFormat="1" applyFont="1" applyBorder="1"/>
    <xf numFmtId="3" fontId="5" fillId="0" borderId="0" xfId="0" applyNumberFormat="1" applyFont="1"/>
    <xf numFmtId="0" fontId="3" fillId="0" borderId="0" xfId="0" applyFont="1" applyFill="1" applyAlignment="1" applyProtection="1">
      <alignment horizontal="left" vertical="center"/>
    </xf>
    <xf numFmtId="0" fontId="1" fillId="0" borderId="1" xfId="0" applyFont="1" applyFill="1" applyBorder="1" applyAlignment="1" applyProtection="1">
      <alignment horizontal="left" vertical="center"/>
    </xf>
    <xf numFmtId="3" fontId="3" fillId="2" borderId="2" xfId="0" applyNumberFormat="1" applyFont="1" applyFill="1" applyBorder="1" applyAlignment="1" applyProtection="1">
      <alignment horizontal="right" vertical="center"/>
    </xf>
    <xf numFmtId="3" fontId="2" fillId="2" borderId="2" xfId="0" applyNumberFormat="1" applyFont="1" applyFill="1" applyBorder="1" applyAlignment="1" applyProtection="1">
      <alignment horizontal="right" vertical="center"/>
    </xf>
    <xf numFmtId="165" fontId="1" fillId="2" borderId="3" xfId="0" applyNumberFormat="1" applyFont="1" applyFill="1" applyBorder="1" applyAlignment="1">
      <alignment vertical="center"/>
    </xf>
    <xf numFmtId="165" fontId="4" fillId="2" borderId="3" xfId="0" applyNumberFormat="1" applyFont="1" applyFill="1" applyBorder="1" applyAlignment="1">
      <alignment vertical="center"/>
    </xf>
    <xf numFmtId="164" fontId="3" fillId="2" borderId="2" xfId="0" applyNumberFormat="1" applyFont="1" applyFill="1" applyBorder="1" applyAlignment="1" applyProtection="1">
      <alignment horizontal="right" vertical="center"/>
    </xf>
    <xf numFmtId="3" fontId="2" fillId="2" borderId="2" xfId="0" applyNumberFormat="1" applyFont="1" applyFill="1" applyBorder="1" applyAlignment="1" applyProtection="1">
      <alignment horizontal="right" vertical="center"/>
      <protection locked="0"/>
    </xf>
    <xf numFmtId="164" fontId="2" fillId="2" borderId="2" xfId="0" applyNumberFormat="1" applyFont="1" applyFill="1" applyBorder="1" applyAlignment="1" applyProtection="1">
      <alignment horizontal="right" vertical="center"/>
    </xf>
    <xf numFmtId="3" fontId="1" fillId="2" borderId="2" xfId="0" applyNumberFormat="1" applyFont="1" applyFill="1" applyBorder="1" applyAlignment="1" applyProtection="1">
      <alignment horizontal="right" vertical="center"/>
      <protection locked="0"/>
    </xf>
    <xf numFmtId="3" fontId="1" fillId="2" borderId="5" xfId="0" applyNumberFormat="1" applyFont="1" applyFill="1" applyBorder="1" applyAlignment="1" applyProtection="1">
      <alignment horizontal="right" vertical="center"/>
      <protection locked="0"/>
    </xf>
    <xf numFmtId="3" fontId="2" fillId="2" borderId="5" xfId="0" applyNumberFormat="1" applyFont="1" applyFill="1" applyBorder="1" applyAlignment="1" applyProtection="1">
      <alignment horizontal="right" vertical="center"/>
      <protection locked="0"/>
    </xf>
    <xf numFmtId="3" fontId="2" fillId="0" borderId="2" xfId="0" applyNumberFormat="1" applyFont="1" applyFill="1" applyBorder="1" applyAlignment="1" applyProtection="1">
      <alignment horizontal="right" vertical="center"/>
      <protection locked="0"/>
    </xf>
    <xf numFmtId="165" fontId="1" fillId="2" borderId="4" xfId="0" applyNumberFormat="1" applyFont="1" applyFill="1" applyBorder="1" applyAlignment="1">
      <alignment vertical="center"/>
    </xf>
    <xf numFmtId="164" fontId="2" fillId="2" borderId="5" xfId="0" applyNumberFormat="1" applyFont="1" applyFill="1" applyBorder="1" applyAlignment="1" applyProtection="1">
      <alignment horizontal="right" vertical="center"/>
    </xf>
    <xf numFmtId="164" fontId="4" fillId="0" borderId="0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1" fillId="0" borderId="0" xfId="0" applyFont="1" applyAlignment="1" applyProtection="1">
      <alignment horizontal="left" vertical="center"/>
    </xf>
    <xf numFmtId="3" fontId="5" fillId="0" borderId="0" xfId="0" applyNumberFormat="1" applyFont="1" applyBorder="1" applyAlignment="1">
      <alignment vertical="center"/>
    </xf>
    <xf numFmtId="3" fontId="6" fillId="3" borderId="6" xfId="0" applyNumberFormat="1" applyFont="1" applyFill="1" applyBorder="1" applyAlignment="1">
      <alignment horizontal="centerContinuous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Continuous" vertical="center" wrapText="1"/>
    </xf>
    <xf numFmtId="0" fontId="1" fillId="0" borderId="0" xfId="0" applyFont="1" applyFill="1" applyAlignment="1" applyProtection="1">
      <alignment horizontal="left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top"/>
    </xf>
    <xf numFmtId="0" fontId="1" fillId="0" borderId="0" xfId="0" applyFont="1" applyFill="1" applyAlignment="1">
      <alignment vertical="top"/>
    </xf>
    <xf numFmtId="166" fontId="1" fillId="0" borderId="0" xfId="0" applyNumberFormat="1" applyFont="1" applyFill="1" applyAlignment="1" applyProtection="1">
      <alignment horizontal="left"/>
    </xf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6" fillId="3" borderId="6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212911</xdr:colOff>
      <xdr:row>42</xdr:row>
      <xdr:rowOff>36980</xdr:rowOff>
    </xdr:from>
    <xdr:to>
      <xdr:col>0</xdr:col>
      <xdr:colOff>437028</xdr:colOff>
      <xdr:row>44</xdr:row>
      <xdr:rowOff>165287</xdr:rowOff>
    </xdr:to>
    <xdr:sp macro="" textlink="">
      <xdr:nvSpPr>
        <xdr:cNvPr id="2" name="Cerrar llave 1"/>
        <xdr:cNvSpPr/>
      </xdr:nvSpPr>
      <xdr:spPr>
        <a:xfrm>
          <a:off x="212911" y="10285880"/>
          <a:ext cx="224117" cy="423582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PA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showGridLines="0" tabSelected="1" zoomScaleNormal="100" zoomScaleSheetLayoutView="100" workbookViewId="0">
      <selection activeCell="A2" sqref="A2:A5"/>
    </sheetView>
  </sheetViews>
  <sheetFormatPr baseColWidth="10" defaultRowHeight="12.75" x14ac:dyDescent="0.2"/>
  <cols>
    <col min="1" max="1" width="23.625" style="3" customWidth="1"/>
    <col min="2" max="6" width="16.25" style="8" customWidth="1"/>
    <col min="7" max="7" width="11.625" style="7" customWidth="1"/>
    <col min="8" max="16384" width="11" style="3"/>
  </cols>
  <sheetData>
    <row r="1" spans="1:8" ht="60" customHeight="1" x14ac:dyDescent="0.2">
      <c r="A1" s="40" t="s">
        <v>21</v>
      </c>
      <c r="B1" s="40"/>
      <c r="C1" s="40"/>
      <c r="D1" s="40"/>
      <c r="E1" s="40"/>
      <c r="F1" s="40"/>
      <c r="G1" s="2"/>
    </row>
    <row r="2" spans="1:8" ht="24.95" customHeight="1" x14ac:dyDescent="0.2">
      <c r="A2" s="39" t="s">
        <v>2</v>
      </c>
      <c r="B2" s="29" t="s">
        <v>1</v>
      </c>
      <c r="C2" s="29"/>
      <c r="D2" s="29"/>
      <c r="E2" s="29"/>
      <c r="F2" s="29"/>
      <c r="G2" s="5"/>
      <c r="H2" s="4"/>
    </row>
    <row r="3" spans="1:8" ht="24.95" customHeight="1" x14ac:dyDescent="0.2">
      <c r="A3" s="39"/>
      <c r="B3" s="39" t="s">
        <v>22</v>
      </c>
      <c r="C3" s="39"/>
      <c r="D3" s="39"/>
      <c r="E3" s="39" t="s">
        <v>23</v>
      </c>
      <c r="F3" s="39" t="s">
        <v>20</v>
      </c>
      <c r="G3" s="5"/>
      <c r="H3" s="4"/>
    </row>
    <row r="4" spans="1:8" ht="24.95" customHeight="1" x14ac:dyDescent="0.2">
      <c r="A4" s="39"/>
      <c r="B4" s="39" t="s">
        <v>0</v>
      </c>
      <c r="C4" s="39" t="s">
        <v>17</v>
      </c>
      <c r="D4" s="39"/>
      <c r="E4" s="39"/>
      <c r="F4" s="39"/>
      <c r="G4" s="5"/>
      <c r="H4" s="4"/>
    </row>
    <row r="5" spans="1:8" ht="24.95" customHeight="1" x14ac:dyDescent="0.2">
      <c r="A5" s="39"/>
      <c r="B5" s="39"/>
      <c r="C5" s="30" t="s">
        <v>18</v>
      </c>
      <c r="D5" s="31" t="s">
        <v>19</v>
      </c>
      <c r="E5" s="39"/>
      <c r="F5" s="39"/>
      <c r="G5" s="6"/>
      <c r="H5" s="4"/>
    </row>
    <row r="6" spans="1:8" s="25" customFormat="1" ht="21" customHeight="1" x14ac:dyDescent="0.25">
      <c r="A6" s="9" t="s">
        <v>16</v>
      </c>
      <c r="B6" s="11">
        <f>SUM(B9+B12+B15+B18+B21+B24+B27+B30+B33+B36+B39)</f>
        <v>51500</v>
      </c>
      <c r="C6" s="11">
        <f>SUM(C9+C12+C15+C18+C21+C24+C27+C30+C33+C36+C39)</f>
        <v>5430</v>
      </c>
      <c r="D6" s="14">
        <f>((+C6/B6*100))</f>
        <v>10.543689320388349</v>
      </c>
      <c r="E6" s="11">
        <f>SUM(E9+E12+E15+E18+E21+E24+E27+E30+E33+E36+E39)</f>
        <v>2776400</v>
      </c>
      <c r="F6" s="15">
        <f>(+E6/(B6-C6))</f>
        <v>60.264814412850008</v>
      </c>
      <c r="G6" s="24"/>
    </row>
    <row r="7" spans="1:8" s="25" customFormat="1" ht="15.95" customHeight="1" x14ac:dyDescent="0.25">
      <c r="A7" s="1" t="s">
        <v>3</v>
      </c>
      <c r="B7" s="12">
        <f t="shared" ref="B7:C8" si="0">SUM(B10+B13+B16+B19+B22+B25+B28+B31+B34+B37+B40)</f>
        <v>16810</v>
      </c>
      <c r="C7" s="12">
        <f t="shared" si="0"/>
        <v>2840</v>
      </c>
      <c r="D7" s="13">
        <f t="shared" ref="D7:D39" si="1">((+C7/B7*100))</f>
        <v>16.894705532421177</v>
      </c>
      <c r="E7" s="12">
        <f t="shared" ref="E7:E8" si="2">SUM(E10+E13+E16+E19+E22+E25+E28+E31+E34+E37+E40)</f>
        <v>418500</v>
      </c>
      <c r="F7" s="17">
        <f t="shared" ref="F7:F41" si="3">(+E7/(B7-C7))</f>
        <v>29.957050823192557</v>
      </c>
      <c r="G7" s="24"/>
      <c r="H7" s="26"/>
    </row>
    <row r="8" spans="1:8" s="25" customFormat="1" ht="15.95" customHeight="1" x14ac:dyDescent="0.25">
      <c r="A8" s="1" t="s">
        <v>4</v>
      </c>
      <c r="B8" s="12">
        <f t="shared" si="0"/>
        <v>34690</v>
      </c>
      <c r="C8" s="12">
        <f t="shared" si="0"/>
        <v>2590</v>
      </c>
      <c r="D8" s="13">
        <f t="shared" si="1"/>
        <v>7.4661285673104638</v>
      </c>
      <c r="E8" s="12">
        <f t="shared" si="2"/>
        <v>2357900</v>
      </c>
      <c r="F8" s="17">
        <f t="shared" si="3"/>
        <v>73.454828660436135</v>
      </c>
      <c r="G8" s="24"/>
    </row>
    <row r="9" spans="1:8" s="25" customFormat="1" ht="21" customHeight="1" x14ac:dyDescent="0.25">
      <c r="A9" s="37" t="s">
        <v>5</v>
      </c>
      <c r="B9" s="11">
        <f>SUM(B10:B11)</f>
        <v>370</v>
      </c>
      <c r="C9" s="11">
        <f t="shared" ref="C9" si="4">SUM(C10:C11)</f>
        <v>170</v>
      </c>
      <c r="D9" s="13">
        <f>((+C9/B9*100))</f>
        <v>45.945945945945951</v>
      </c>
      <c r="E9" s="11">
        <f>SUM(E10:E11)</f>
        <v>5800</v>
      </c>
      <c r="F9" s="15">
        <f>(+E9/(B9-C9))</f>
        <v>29</v>
      </c>
      <c r="G9" s="24"/>
    </row>
    <row r="10" spans="1:8" s="25" customFormat="1" ht="15.95" customHeight="1" x14ac:dyDescent="0.25">
      <c r="A10" s="1" t="s">
        <v>3</v>
      </c>
      <c r="B10" s="18">
        <v>310</v>
      </c>
      <c r="C10" s="16">
        <v>140</v>
      </c>
      <c r="D10" s="13">
        <f>((+C10/B10*100))</f>
        <v>45.161290322580641</v>
      </c>
      <c r="E10" s="16">
        <v>4800</v>
      </c>
      <c r="F10" s="17">
        <f t="shared" si="3"/>
        <v>28.235294117647058</v>
      </c>
      <c r="G10" s="24"/>
      <c r="H10" s="26"/>
    </row>
    <row r="11" spans="1:8" s="25" customFormat="1" ht="15.95" customHeight="1" x14ac:dyDescent="0.25">
      <c r="A11" s="1" t="s">
        <v>4</v>
      </c>
      <c r="B11" s="18">
        <v>60</v>
      </c>
      <c r="C11" s="16">
        <v>30</v>
      </c>
      <c r="D11" s="13">
        <f>((+C11/B11*100))</f>
        <v>50</v>
      </c>
      <c r="E11" s="16">
        <v>1000</v>
      </c>
      <c r="F11" s="17">
        <f t="shared" si="3"/>
        <v>33.333333333333336</v>
      </c>
      <c r="G11" s="24"/>
    </row>
    <row r="12" spans="1:8" s="25" customFormat="1" ht="21" customHeight="1" x14ac:dyDescent="0.25">
      <c r="A12" s="37" t="s">
        <v>6</v>
      </c>
      <c r="B12" s="11">
        <f>SUM(B13:B14)</f>
        <v>2400</v>
      </c>
      <c r="C12" s="11">
        <f>SUM(C13:C14)</f>
        <v>470</v>
      </c>
      <c r="D12" s="14">
        <f>((+C12/B12*100))</f>
        <v>19.583333333333332</v>
      </c>
      <c r="E12" s="11">
        <f>SUM(E13:E14)</f>
        <v>64900</v>
      </c>
      <c r="F12" s="15">
        <f t="shared" si="3"/>
        <v>33.626943005181346</v>
      </c>
      <c r="G12" s="24"/>
    </row>
    <row r="13" spans="1:8" s="25" customFormat="1" ht="15.95" customHeight="1" x14ac:dyDescent="0.25">
      <c r="A13" s="1" t="s">
        <v>3</v>
      </c>
      <c r="B13" s="18">
        <v>1890</v>
      </c>
      <c r="C13" s="21">
        <v>410</v>
      </c>
      <c r="D13" s="13">
        <f>((+C13/B13*100))</f>
        <v>21.693121693121693</v>
      </c>
      <c r="E13" s="16">
        <v>48400</v>
      </c>
      <c r="F13" s="17">
        <f t="shared" si="3"/>
        <v>32.702702702702702</v>
      </c>
      <c r="G13" s="24"/>
    </row>
    <row r="14" spans="1:8" s="25" customFormat="1" ht="15.95" customHeight="1" x14ac:dyDescent="0.25">
      <c r="A14" s="1" t="s">
        <v>4</v>
      </c>
      <c r="B14" s="18">
        <v>510</v>
      </c>
      <c r="C14" s="16">
        <v>60</v>
      </c>
      <c r="D14" s="13">
        <f t="shared" si="1"/>
        <v>11.76470588235294</v>
      </c>
      <c r="E14" s="16">
        <v>16500</v>
      </c>
      <c r="F14" s="17">
        <f t="shared" si="3"/>
        <v>36.666666666666664</v>
      </c>
      <c r="G14" s="24"/>
    </row>
    <row r="15" spans="1:8" s="25" customFormat="1" ht="21" customHeight="1" x14ac:dyDescent="0.25">
      <c r="A15" s="37" t="s">
        <v>7</v>
      </c>
      <c r="B15" s="11">
        <f>SUM(B16:B17)</f>
        <v>330</v>
      </c>
      <c r="C15" s="11">
        <f>SUM(C16:C17)</f>
        <v>50</v>
      </c>
      <c r="D15" s="14">
        <f>((+C15/B15*100))</f>
        <v>15.151515151515152</v>
      </c>
      <c r="E15" s="11">
        <f>SUM(E16:E17)</f>
        <v>3600</v>
      </c>
      <c r="F15" s="15">
        <f t="shared" si="3"/>
        <v>12.857142857142858</v>
      </c>
      <c r="G15" s="24"/>
    </row>
    <row r="16" spans="1:8" s="25" customFormat="1" ht="15.95" customHeight="1" x14ac:dyDescent="0.25">
      <c r="A16" s="1" t="s">
        <v>3</v>
      </c>
      <c r="B16" s="18">
        <v>270</v>
      </c>
      <c r="C16" s="16">
        <v>50</v>
      </c>
      <c r="D16" s="13">
        <f t="shared" si="1"/>
        <v>18.518518518518519</v>
      </c>
      <c r="E16" s="16">
        <v>3000</v>
      </c>
      <c r="F16" s="17">
        <f t="shared" si="3"/>
        <v>13.636363636363637</v>
      </c>
      <c r="G16" s="24"/>
    </row>
    <row r="17" spans="1:7" s="25" customFormat="1" ht="15.95" customHeight="1" x14ac:dyDescent="0.25">
      <c r="A17" s="1" t="s">
        <v>4</v>
      </c>
      <c r="B17" s="18">
        <v>60</v>
      </c>
      <c r="C17" s="16">
        <v>0</v>
      </c>
      <c r="D17" s="13">
        <f>((+C17/B17*100))</f>
        <v>0</v>
      </c>
      <c r="E17" s="16">
        <v>600</v>
      </c>
      <c r="F17" s="17">
        <f t="shared" si="3"/>
        <v>10</v>
      </c>
      <c r="G17" s="24"/>
    </row>
    <row r="18" spans="1:7" s="25" customFormat="1" ht="21" customHeight="1" x14ac:dyDescent="0.25">
      <c r="A18" s="37" t="s">
        <v>8</v>
      </c>
      <c r="B18" s="11">
        <f>SUM(B19:B20)</f>
        <v>6330</v>
      </c>
      <c r="C18" s="11">
        <f>SUM(C19:C20)</f>
        <v>1160</v>
      </c>
      <c r="D18" s="14">
        <f t="shared" si="1"/>
        <v>18.325434439178515</v>
      </c>
      <c r="E18" s="11">
        <f>SUM(E19:E20)</f>
        <v>158700</v>
      </c>
      <c r="F18" s="15">
        <f t="shared" si="3"/>
        <v>30.696324951644101</v>
      </c>
      <c r="G18" s="24"/>
    </row>
    <row r="19" spans="1:7" s="25" customFormat="1" ht="15.95" customHeight="1" x14ac:dyDescent="0.25">
      <c r="A19" s="1" t="s">
        <v>3</v>
      </c>
      <c r="B19" s="18">
        <v>3800</v>
      </c>
      <c r="C19" s="16">
        <v>690</v>
      </c>
      <c r="D19" s="13">
        <f>((+C19/B19*100))</f>
        <v>18.157894736842106</v>
      </c>
      <c r="E19" s="16">
        <v>88100</v>
      </c>
      <c r="F19" s="17">
        <f t="shared" si="3"/>
        <v>28.327974276527332</v>
      </c>
      <c r="G19" s="24"/>
    </row>
    <row r="20" spans="1:7" s="25" customFormat="1" ht="15.95" customHeight="1" x14ac:dyDescent="0.25">
      <c r="A20" s="1" t="s">
        <v>4</v>
      </c>
      <c r="B20" s="18">
        <v>2530</v>
      </c>
      <c r="C20" s="16">
        <v>470</v>
      </c>
      <c r="D20" s="13">
        <f>((+C20/B20*100))</f>
        <v>18.57707509881423</v>
      </c>
      <c r="E20" s="16">
        <v>70600</v>
      </c>
      <c r="F20" s="17">
        <f t="shared" si="3"/>
        <v>34.271844660194176</v>
      </c>
      <c r="G20" s="24"/>
    </row>
    <row r="21" spans="1:7" s="25" customFormat="1" ht="21" customHeight="1" x14ac:dyDescent="0.25">
      <c r="A21" s="37" t="s">
        <v>9</v>
      </c>
      <c r="B21" s="11">
        <f>SUM(B22:B23)</f>
        <v>1620</v>
      </c>
      <c r="C21" s="11">
        <f>SUM(C22:C23)</f>
        <v>180</v>
      </c>
      <c r="D21" s="14">
        <f t="shared" si="1"/>
        <v>11.111111111111111</v>
      </c>
      <c r="E21" s="11">
        <f>SUM(E22:E23)</f>
        <v>33900</v>
      </c>
      <c r="F21" s="15">
        <f t="shared" si="3"/>
        <v>23.541666666666668</v>
      </c>
      <c r="G21" s="24"/>
    </row>
    <row r="22" spans="1:7" s="25" customFormat="1" ht="15.95" customHeight="1" x14ac:dyDescent="0.25">
      <c r="A22" s="1" t="s">
        <v>3</v>
      </c>
      <c r="B22" s="18">
        <v>1240</v>
      </c>
      <c r="C22" s="16">
        <v>130</v>
      </c>
      <c r="D22" s="13">
        <f t="shared" si="1"/>
        <v>10.483870967741936</v>
      </c>
      <c r="E22" s="16">
        <v>24600</v>
      </c>
      <c r="F22" s="17">
        <f t="shared" si="3"/>
        <v>22.162162162162161</v>
      </c>
      <c r="G22" s="24"/>
    </row>
    <row r="23" spans="1:7" s="25" customFormat="1" ht="15.95" customHeight="1" x14ac:dyDescent="0.25">
      <c r="A23" s="1" t="s">
        <v>4</v>
      </c>
      <c r="B23" s="18">
        <v>380</v>
      </c>
      <c r="C23" s="16">
        <v>50</v>
      </c>
      <c r="D23" s="13">
        <f t="shared" si="1"/>
        <v>13.157894736842104</v>
      </c>
      <c r="E23" s="16">
        <v>9300</v>
      </c>
      <c r="F23" s="17">
        <f t="shared" si="3"/>
        <v>28.181818181818183</v>
      </c>
      <c r="G23" s="24"/>
    </row>
    <row r="24" spans="1:7" s="25" customFormat="1" ht="21" customHeight="1" x14ac:dyDescent="0.25">
      <c r="A24" s="37" t="s">
        <v>10</v>
      </c>
      <c r="B24" s="11">
        <f>SUM(B25:B26)</f>
        <v>4160</v>
      </c>
      <c r="C24" s="11">
        <f>SUM(C25:C26)</f>
        <v>380</v>
      </c>
      <c r="D24" s="14">
        <f t="shared" si="1"/>
        <v>9.1346153846153832</v>
      </c>
      <c r="E24" s="11">
        <f>SUM(E25:E26)</f>
        <v>282800</v>
      </c>
      <c r="F24" s="15">
        <f t="shared" si="3"/>
        <v>74.81481481481481</v>
      </c>
      <c r="G24" s="24"/>
    </row>
    <row r="25" spans="1:7" s="25" customFormat="1" ht="15.95" customHeight="1" x14ac:dyDescent="0.25">
      <c r="A25" s="1" t="s">
        <v>3</v>
      </c>
      <c r="B25" s="18">
        <v>1850</v>
      </c>
      <c r="C25" s="16">
        <v>200</v>
      </c>
      <c r="D25" s="13">
        <f t="shared" si="1"/>
        <v>10.810810810810811</v>
      </c>
      <c r="E25" s="16">
        <v>112200</v>
      </c>
      <c r="F25" s="17">
        <f t="shared" si="3"/>
        <v>68</v>
      </c>
      <c r="G25" s="24"/>
    </row>
    <row r="26" spans="1:7" s="25" customFormat="1" ht="15.95" customHeight="1" x14ac:dyDescent="0.25">
      <c r="A26" s="1" t="s">
        <v>4</v>
      </c>
      <c r="B26" s="18">
        <v>2310</v>
      </c>
      <c r="C26" s="21">
        <v>180</v>
      </c>
      <c r="D26" s="13">
        <f t="shared" si="1"/>
        <v>7.7922077922077921</v>
      </c>
      <c r="E26" s="16">
        <v>170600</v>
      </c>
      <c r="F26" s="17">
        <f t="shared" si="3"/>
        <v>80.093896713615024</v>
      </c>
      <c r="G26" s="24"/>
    </row>
    <row r="27" spans="1:7" s="25" customFormat="1" ht="21" customHeight="1" x14ac:dyDescent="0.25">
      <c r="A27" s="37" t="s">
        <v>11</v>
      </c>
      <c r="B27" s="11">
        <f>SUM(B28:B29)</f>
        <v>25690</v>
      </c>
      <c r="C27" s="11">
        <f>SUM(C28:C29)</f>
        <v>1070</v>
      </c>
      <c r="D27" s="14">
        <f t="shared" si="1"/>
        <v>4.1650447644998057</v>
      </c>
      <c r="E27" s="11">
        <f>SUM(E28:E29)</f>
        <v>2077200</v>
      </c>
      <c r="F27" s="15">
        <f t="shared" si="3"/>
        <v>84.370430544272949</v>
      </c>
      <c r="G27" s="24"/>
    </row>
    <row r="28" spans="1:7" s="25" customFormat="1" ht="15.95" customHeight="1" x14ac:dyDescent="0.25">
      <c r="A28" s="1" t="s">
        <v>3</v>
      </c>
      <c r="B28" s="18">
        <v>410</v>
      </c>
      <c r="C28" s="16">
        <v>40</v>
      </c>
      <c r="D28" s="13">
        <f t="shared" si="1"/>
        <v>9.7560975609756095</v>
      </c>
      <c r="E28" s="16">
        <v>32300</v>
      </c>
      <c r="F28" s="17">
        <f t="shared" si="3"/>
        <v>87.297297297297291</v>
      </c>
      <c r="G28" s="24"/>
    </row>
    <row r="29" spans="1:7" s="25" customFormat="1" ht="15.95" customHeight="1" x14ac:dyDescent="0.25">
      <c r="A29" s="1" t="s">
        <v>4</v>
      </c>
      <c r="B29" s="18">
        <v>25280</v>
      </c>
      <c r="C29" s="16">
        <v>1030</v>
      </c>
      <c r="D29" s="13">
        <f t="shared" si="1"/>
        <v>4.0743670886075956</v>
      </c>
      <c r="E29" s="16">
        <v>2044900</v>
      </c>
      <c r="F29" s="17">
        <f t="shared" si="3"/>
        <v>84.325773195876295</v>
      </c>
      <c r="G29" s="24"/>
    </row>
    <row r="30" spans="1:7" s="25" customFormat="1" ht="21" customHeight="1" x14ac:dyDescent="0.25">
      <c r="A30" s="37" t="s">
        <v>12</v>
      </c>
      <c r="B30" s="11">
        <f>SUM(B31:B32)</f>
        <v>1330</v>
      </c>
      <c r="C30" s="11">
        <f>SUM(C31:C32)</f>
        <v>210</v>
      </c>
      <c r="D30" s="14">
        <f t="shared" si="1"/>
        <v>15.789473684210526</v>
      </c>
      <c r="E30" s="11">
        <f>SUM(E31:E32)</f>
        <v>30700</v>
      </c>
      <c r="F30" s="15">
        <f t="shared" si="3"/>
        <v>27.410714285714285</v>
      </c>
      <c r="G30" s="24"/>
    </row>
    <row r="31" spans="1:7" s="25" customFormat="1" ht="15.95" customHeight="1" x14ac:dyDescent="0.25">
      <c r="A31" s="1" t="s">
        <v>3</v>
      </c>
      <c r="B31" s="18">
        <v>980</v>
      </c>
      <c r="C31" s="16">
        <v>130</v>
      </c>
      <c r="D31" s="13">
        <f t="shared" si="1"/>
        <v>13.26530612244898</v>
      </c>
      <c r="E31" s="16">
        <v>23700</v>
      </c>
      <c r="F31" s="17">
        <f t="shared" si="3"/>
        <v>27.882352941176471</v>
      </c>
      <c r="G31" s="24"/>
    </row>
    <row r="32" spans="1:7" s="25" customFormat="1" ht="15.95" customHeight="1" x14ac:dyDescent="0.25">
      <c r="A32" s="1" t="s">
        <v>4</v>
      </c>
      <c r="B32" s="18">
        <v>350</v>
      </c>
      <c r="C32" s="16">
        <v>80</v>
      </c>
      <c r="D32" s="13">
        <f t="shared" si="1"/>
        <v>22.857142857142858</v>
      </c>
      <c r="E32" s="16">
        <v>7000</v>
      </c>
      <c r="F32" s="17">
        <f t="shared" si="3"/>
        <v>25.925925925925927</v>
      </c>
      <c r="G32" s="24"/>
    </row>
    <row r="33" spans="1:14" s="25" customFormat="1" ht="21" customHeight="1" x14ac:dyDescent="0.25">
      <c r="A33" s="37" t="s">
        <v>13</v>
      </c>
      <c r="B33" s="11">
        <f>SUM(B34:B35)</f>
        <v>1130</v>
      </c>
      <c r="C33" s="11">
        <f>SUM(C34:C35)</f>
        <v>90</v>
      </c>
      <c r="D33" s="14">
        <f>((+C33/B33*100))</f>
        <v>7.9646017699115044</v>
      </c>
      <c r="E33" s="11">
        <f>SUM(E34:E35)</f>
        <v>18300</v>
      </c>
      <c r="F33" s="15">
        <f t="shared" si="3"/>
        <v>17.596153846153847</v>
      </c>
      <c r="G33" s="24"/>
    </row>
    <row r="34" spans="1:14" s="25" customFormat="1" ht="15.95" customHeight="1" x14ac:dyDescent="0.25">
      <c r="A34" s="1" t="s">
        <v>3</v>
      </c>
      <c r="B34" s="18">
        <v>550</v>
      </c>
      <c r="C34" s="16">
        <v>60</v>
      </c>
      <c r="D34" s="13">
        <f t="shared" si="1"/>
        <v>10.909090909090908</v>
      </c>
      <c r="E34" s="16">
        <v>12800</v>
      </c>
      <c r="F34" s="17">
        <f t="shared" si="3"/>
        <v>26.122448979591837</v>
      </c>
      <c r="G34" s="24"/>
    </row>
    <row r="35" spans="1:14" s="25" customFormat="1" ht="15.95" customHeight="1" x14ac:dyDescent="0.25">
      <c r="A35" s="1" t="s">
        <v>4</v>
      </c>
      <c r="B35" s="18">
        <v>580</v>
      </c>
      <c r="C35" s="16">
        <v>30</v>
      </c>
      <c r="D35" s="13">
        <f t="shared" si="1"/>
        <v>5.1724137931034484</v>
      </c>
      <c r="E35" s="16">
        <v>5500</v>
      </c>
      <c r="F35" s="17">
        <f t="shared" si="3"/>
        <v>10</v>
      </c>
      <c r="G35" s="24"/>
    </row>
    <row r="36" spans="1:14" s="25" customFormat="1" ht="21" customHeight="1" x14ac:dyDescent="0.25">
      <c r="A36" s="37" t="s">
        <v>14</v>
      </c>
      <c r="B36" s="11">
        <f>SUM(B37:B38)</f>
        <v>5270</v>
      </c>
      <c r="C36" s="11">
        <f>SUM(C37:C38)</f>
        <v>830</v>
      </c>
      <c r="D36" s="14">
        <f>((+C36/B36*100))</f>
        <v>15.749525616698293</v>
      </c>
      <c r="E36" s="11">
        <f>SUM(E37:E38)</f>
        <v>85000</v>
      </c>
      <c r="F36" s="15">
        <f t="shared" si="3"/>
        <v>19.144144144144143</v>
      </c>
      <c r="G36" s="24"/>
    </row>
    <row r="37" spans="1:14" s="25" customFormat="1" ht="15.95" customHeight="1" x14ac:dyDescent="0.25">
      <c r="A37" s="1" t="s">
        <v>3</v>
      </c>
      <c r="B37" s="18">
        <v>3500</v>
      </c>
      <c r="C37" s="16">
        <v>570</v>
      </c>
      <c r="D37" s="13">
        <f t="shared" si="1"/>
        <v>16.285714285714288</v>
      </c>
      <c r="E37" s="16">
        <v>56400</v>
      </c>
      <c r="F37" s="17">
        <f t="shared" si="3"/>
        <v>19.249146757679181</v>
      </c>
      <c r="G37" s="24"/>
    </row>
    <row r="38" spans="1:14" s="25" customFormat="1" ht="15.95" customHeight="1" x14ac:dyDescent="0.25">
      <c r="A38" s="1" t="s">
        <v>4</v>
      </c>
      <c r="B38" s="18">
        <v>1770</v>
      </c>
      <c r="C38" s="16">
        <v>260</v>
      </c>
      <c r="D38" s="13">
        <f t="shared" si="1"/>
        <v>14.689265536723164</v>
      </c>
      <c r="E38" s="16">
        <v>28600</v>
      </c>
      <c r="F38" s="17">
        <f t="shared" si="3"/>
        <v>18.940397350993379</v>
      </c>
      <c r="G38" s="24"/>
    </row>
    <row r="39" spans="1:14" s="25" customFormat="1" ht="21" customHeight="1" x14ac:dyDescent="0.25">
      <c r="A39" s="38" t="s">
        <v>15</v>
      </c>
      <c r="B39" s="11">
        <f>SUM(B40:B41)</f>
        <v>2870</v>
      </c>
      <c r="C39" s="11">
        <f>SUM(C40:C41)</f>
        <v>820</v>
      </c>
      <c r="D39" s="14">
        <f t="shared" si="1"/>
        <v>28.571428571428569</v>
      </c>
      <c r="E39" s="11">
        <f>SUM(E40:E41)</f>
        <v>15500</v>
      </c>
      <c r="F39" s="15">
        <f t="shared" si="3"/>
        <v>7.5609756097560972</v>
      </c>
      <c r="G39" s="24"/>
    </row>
    <row r="40" spans="1:14" s="25" customFormat="1" ht="15.95" customHeight="1" x14ac:dyDescent="0.25">
      <c r="A40" s="1" t="s">
        <v>3</v>
      </c>
      <c r="B40" s="18">
        <v>2010</v>
      </c>
      <c r="C40" s="16">
        <v>420</v>
      </c>
      <c r="D40" s="13">
        <f>((+C40/B40*100))</f>
        <v>20.8955223880597</v>
      </c>
      <c r="E40" s="16">
        <v>12200</v>
      </c>
      <c r="F40" s="17">
        <f t="shared" si="3"/>
        <v>7.6729559748427674</v>
      </c>
      <c r="G40" s="24"/>
    </row>
    <row r="41" spans="1:14" s="25" customFormat="1" ht="15.95" customHeight="1" x14ac:dyDescent="0.25">
      <c r="A41" s="10" t="s">
        <v>4</v>
      </c>
      <c r="B41" s="19">
        <v>860</v>
      </c>
      <c r="C41" s="20">
        <v>400</v>
      </c>
      <c r="D41" s="22">
        <f>((+C41/B41*100))</f>
        <v>46.511627906976742</v>
      </c>
      <c r="E41" s="20">
        <v>3300</v>
      </c>
      <c r="F41" s="23">
        <f t="shared" si="3"/>
        <v>7.1739130434782608</v>
      </c>
      <c r="G41" s="24"/>
    </row>
    <row r="42" spans="1:14" s="25" customFormat="1" ht="18" customHeight="1" x14ac:dyDescent="0.25">
      <c r="A42" s="27" t="s">
        <v>25</v>
      </c>
      <c r="B42" s="26"/>
      <c r="C42" s="26"/>
      <c r="D42" s="26"/>
      <c r="E42" s="26"/>
      <c r="F42" s="26"/>
      <c r="G42" s="28"/>
    </row>
    <row r="43" spans="1:14" s="35" customFormat="1" ht="13.5" customHeight="1" x14ac:dyDescent="0.2">
      <c r="A43" s="32">
        <v>0</v>
      </c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4"/>
    </row>
    <row r="44" spans="1:14" s="35" customFormat="1" ht="9.75" customHeight="1" x14ac:dyDescent="0.25">
      <c r="A44" s="1" t="s">
        <v>24</v>
      </c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4"/>
    </row>
    <row r="45" spans="1:14" s="35" customFormat="1" ht="14.25" customHeight="1" x14ac:dyDescent="0.2">
      <c r="A45" s="36">
        <v>0</v>
      </c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4"/>
    </row>
    <row r="46" spans="1:14" s="25" customFormat="1" ht="18" customHeight="1" x14ac:dyDescent="0.25">
      <c r="A46" s="1"/>
      <c r="B46" s="26"/>
      <c r="C46" s="26"/>
      <c r="D46" s="26"/>
      <c r="E46" s="26"/>
      <c r="F46" s="26"/>
      <c r="G46" s="28"/>
    </row>
  </sheetData>
  <mergeCells count="7">
    <mergeCell ref="B4:B5"/>
    <mergeCell ref="A2:A5"/>
    <mergeCell ref="E3:E5"/>
    <mergeCell ref="F3:F5"/>
    <mergeCell ref="A1:F1"/>
    <mergeCell ref="B3:D3"/>
    <mergeCell ref="C4:D4"/>
  </mergeCells>
  <printOptions horizontalCentered="1"/>
  <pageMargins left="0.74803149606299213" right="0.74803149606299213" top="0.98425196850393704" bottom="0.98425196850393704" header="0" footer="0"/>
  <pageSetup scale="77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312-21</vt:lpstr>
      <vt:lpstr>'312-21'!Área_de_impresión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mbernal</dc:creator>
  <cp:lastModifiedBy>GEOVANNE ESPINO</cp:lastModifiedBy>
  <cp:lastPrinted>2025-11-17T14:58:53Z</cp:lastPrinted>
  <dcterms:created xsi:type="dcterms:W3CDTF">2017-09-13T14:17:02Z</dcterms:created>
  <dcterms:modified xsi:type="dcterms:W3CDTF">2025-11-17T14:58:59Z</dcterms:modified>
</cp:coreProperties>
</file>